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ma.tay\Desktop\Documents\faaliyet raporu\2021\"/>
    </mc:Choice>
  </mc:AlternateContent>
  <bookViews>
    <workbookView xWindow="0" yWindow="0" windowWidth="23040" windowHeight="8928"/>
  </bookViews>
  <sheets>
    <sheet name="Sayfa1" sheetId="1" r:id="rId1"/>
    <sheet name="Sayfa2" sheetId="2" r:id="rId2"/>
    <sheet name="Sayfa3" sheetId="3" r:id="rId3"/>
  </sheets>
  <calcPr calcId="162913"/>
</workbook>
</file>

<file path=xl/calcChain.xml><?xml version="1.0" encoding="utf-8"?>
<calcChain xmlns="http://schemas.openxmlformats.org/spreadsheetml/2006/main">
  <c r="E22" i="1" l="1"/>
  <c r="E12" i="1" l="1"/>
  <c r="C6" i="1" l="1"/>
  <c r="G35" i="1" l="1"/>
  <c r="E34" i="1"/>
  <c r="C34" i="1"/>
  <c r="G34" i="1" l="1"/>
  <c r="E21" i="1"/>
  <c r="E20" i="1" s="1"/>
  <c r="G33" i="1" l="1"/>
  <c r="E32" i="1"/>
  <c r="C32" i="1"/>
  <c r="G31" i="1"/>
  <c r="E30" i="1"/>
  <c r="C30" i="1"/>
  <c r="C29" i="1" s="1"/>
  <c r="G28" i="1"/>
  <c r="G27" i="1"/>
  <c r="G26" i="1"/>
  <c r="G25" i="1"/>
  <c r="G24" i="1"/>
  <c r="G23" i="1"/>
  <c r="C21" i="1"/>
  <c r="C20" i="1" s="1"/>
  <c r="G15" i="1"/>
  <c r="G14" i="1"/>
  <c r="E13" i="1"/>
  <c r="C13" i="1"/>
  <c r="G12" i="1"/>
  <c r="C10" i="1"/>
  <c r="G9" i="1"/>
  <c r="G8" i="1"/>
  <c r="G7" i="1"/>
  <c r="E6" i="1"/>
  <c r="G5" i="1"/>
  <c r="E29" i="1" l="1"/>
  <c r="E19" i="1" s="1"/>
  <c r="G6" i="1"/>
  <c r="G13" i="1"/>
  <c r="C19" i="1"/>
  <c r="G32" i="1"/>
  <c r="G30" i="1"/>
  <c r="C4" i="1"/>
  <c r="G21" i="1"/>
  <c r="E10" i="1"/>
  <c r="G22" i="1"/>
  <c r="G29" i="1" l="1"/>
  <c r="E4" i="1"/>
  <c r="G4" i="1" s="1"/>
  <c r="G10" i="1"/>
  <c r="G20" i="1"/>
  <c r="G19" i="1"/>
</calcChain>
</file>

<file path=xl/sharedStrings.xml><?xml version="1.0" encoding="utf-8"?>
<sst xmlns="http://schemas.openxmlformats.org/spreadsheetml/2006/main" count="41" uniqueCount="39">
  <si>
    <t>Bütçe Başlığı</t>
  </si>
  <si>
    <t>Gerçekleşme Oranı</t>
  </si>
  <si>
    <t>Bütçe Gelirleri Toplamı</t>
  </si>
  <si>
    <t>01-Merkezi Bütçeden Aktarılan Pay</t>
  </si>
  <si>
    <t>İl Özel İdareleri, Belediye Ve Ticaret Odalarından Aktarılan Pay</t>
  </si>
  <si>
    <t>02-İl Özel İdarelerinden Aktarılan Pay</t>
  </si>
  <si>
    <t>03-Belediyelerden Aktarılan Paylar</t>
  </si>
  <si>
    <t>04-San. Ve Tic. Odalarından Aktarılan Pay.</t>
  </si>
  <si>
    <t>06-Faaliyet Gelirleri*</t>
  </si>
  <si>
    <t>06-02- Faiz Gelirleri</t>
  </si>
  <si>
    <t>06-09- Diğer Gelirler</t>
  </si>
  <si>
    <t>08-Bir Önceki Yıldan Devreden</t>
  </si>
  <si>
    <t>08.01-Önceki Yıllardan Devreden Gelirler (Nakit)</t>
  </si>
  <si>
    <t>08.02-Önceki Yıllardan Devreden Gelirler (Alacak)</t>
  </si>
  <si>
    <t>09-Çeşitli İadeler</t>
  </si>
  <si>
    <t>Bütçe Giderleri Toplamı</t>
  </si>
  <si>
    <t>01-Genel Hizmetler</t>
  </si>
  <si>
    <t>01.01-Genel Yönetim Giderleri</t>
  </si>
  <si>
    <t>01.01.01-Personel Giderleri</t>
  </si>
  <si>
    <t>01.01.02-Mal Ve Hizmet Alım Giderleri</t>
  </si>
  <si>
    <t>09-Yedek Ödenekler</t>
  </si>
  <si>
    <t>01.02-İzleme Değerlendirme Ve Koordinasyon Hiz.</t>
  </si>
  <si>
    <t>01.03-Plan, Program Ve Proje Hizmetleri</t>
  </si>
  <si>
    <t>01.04-Araştırma Ve Geliştirme Hizmetleri</t>
  </si>
  <si>
    <t>01.05-Tanıtım Ve Eğitim Hizmetleri</t>
  </si>
  <si>
    <t>02-Proje Ve Faaliyet Destekleme Hizmetleri</t>
  </si>
  <si>
    <t>02.01-Proje Destekleme Hizmetleri</t>
  </si>
  <si>
    <t>02.02-Faaliyet Destekleme Hizmetleri</t>
  </si>
  <si>
    <t>02.03-Teknik Destekleme Hizmetleri</t>
  </si>
  <si>
    <t>02.03.03-Transferler (TD)</t>
  </si>
  <si>
    <t>02.02.07-Transferler (FZD)</t>
  </si>
  <si>
    <t>2021 Bütçe Gelirleri Tahmini</t>
  </si>
  <si>
    <t>2021 Başlangıç 
Ödeneği</t>
  </si>
  <si>
    <t>-</t>
  </si>
  <si>
    <t>2021 Gerçekleşme Toplamı
(Ocak-Eylül)</t>
  </si>
  <si>
    <t>2021 Gerçekleşme Toplamı 
(Ocak-Eylül)</t>
  </si>
  <si>
    <t>* Diğer Gelirler kapsamında 9.286.022,56 TL Faaliyet Geliri elde edilmiş olup bunun 1.764.990,37 TL 'si SOGEP Projesi Kapsamında 7.520.865,38 TL'si CMDP Projesi Kapsamında Sanayi ve Teknoloji Bakanlığı tarafından kurumumuza aktarılan şartlı bağışlardır.</t>
  </si>
  <si>
    <t>02.01.03-Transferler (Cmdp-Sogep-Güdümlü-vs.Proje teklif çarısı)</t>
  </si>
  <si>
    <t xml:space="preserve">Proje ve Faaliyet Destekleme Hizmetleri kapsamında  44.625.114,06 TL ödeme yapılmış olup bu tutarın 26.247.842,41 TL si giderleştirilmiştir.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</si>
</sst>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0"/>
      <name val="Times New Roman"/>
      <family val="1"/>
      <charset val="162"/>
    </font>
    <font>
      <b/>
      <sz val="10"/>
      <color theme="1"/>
      <name val="Times New Roman"/>
      <family val="1"/>
      <charset val="162"/>
    </font>
    <font>
      <b/>
      <sz val="10"/>
      <color theme="1"/>
      <name val="Calibri"/>
      <family val="2"/>
      <charset val="162"/>
      <scheme val="minor"/>
    </font>
    <font>
      <sz val="10"/>
      <color theme="1"/>
      <name val="Times New Roman"/>
      <family val="1"/>
      <charset val="162"/>
    </font>
    <font>
      <sz val="10"/>
      <color theme="1"/>
      <name val="Calibri"/>
      <family val="2"/>
      <charset val="162"/>
      <scheme val="minor"/>
    </font>
    <font>
      <b/>
      <sz val="11"/>
      <color theme="1"/>
      <name val="Times New Roman"/>
      <family val="1"/>
      <charset val="162"/>
    </font>
    <font>
      <sz val="11"/>
      <color theme="1"/>
      <name val="Times New Roman"/>
      <family val="1"/>
      <charset val="162"/>
    </font>
    <font>
      <sz val="9"/>
      <color theme="1"/>
      <name val="Times New Roman"/>
      <family val="1"/>
      <charset val="162"/>
    </font>
    <font>
      <sz val="9"/>
      <color theme="1"/>
      <name val="Calibri"/>
      <family val="2"/>
      <charset val="162"/>
      <scheme val="minor"/>
    </font>
    <font>
      <sz val="12"/>
      <color theme="1"/>
      <name val="Times New Roman"/>
      <family val="1"/>
      <charset val="162"/>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6">
    <xf numFmtId="0" fontId="0" fillId="0" borderId="0" xfId="0"/>
    <xf numFmtId="4" fontId="0" fillId="0" borderId="0" xfId="0" applyNumberFormat="1"/>
    <xf numFmtId="10" fontId="2"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0" fillId="4" borderId="0" xfId="0" applyFill="1" applyBorder="1"/>
    <xf numFmtId="0" fontId="0" fillId="4" borderId="0" xfId="0" applyFill="1"/>
    <xf numFmtId="0" fontId="1" fillId="4" borderId="0" xfId="0" applyFont="1" applyFill="1" applyBorder="1"/>
    <xf numFmtId="0" fontId="1" fillId="4" borderId="0" xfId="0" applyFont="1" applyFill="1"/>
    <xf numFmtId="0" fontId="1" fillId="0" borderId="0" xfId="0" applyFont="1"/>
    <xf numFmtId="10" fontId="8"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0" fontId="8" fillId="5" borderId="1" xfId="0" applyNumberFormat="1" applyFont="1" applyFill="1" applyBorder="1" applyAlignment="1">
      <alignment horizontal="center" vertical="center"/>
    </xf>
    <xf numFmtId="10" fontId="11" fillId="0" borderId="1" xfId="0" applyNumberFormat="1" applyFont="1" applyBorder="1" applyAlignment="1">
      <alignment horizontal="center" vertical="center"/>
    </xf>
    <xf numFmtId="10" fontId="11" fillId="0" borderId="1" xfId="0" applyNumberFormat="1" applyFont="1" applyFill="1" applyBorder="1" applyAlignment="1">
      <alignment horizontal="center" vertical="center"/>
    </xf>
    <xf numFmtId="0" fontId="0" fillId="0" borderId="0" xfId="0" applyFill="1"/>
    <xf numFmtId="10" fontId="7" fillId="0" borderId="1" xfId="0" applyNumberFormat="1" applyFont="1" applyFill="1" applyBorder="1" applyAlignment="1">
      <alignment horizontal="center" vertical="center"/>
    </xf>
    <xf numFmtId="0" fontId="11" fillId="0" borderId="0" xfId="0" applyFont="1"/>
    <xf numFmtId="0" fontId="7" fillId="0" borderId="0" xfId="0" applyFont="1"/>
    <xf numFmtId="4" fontId="0" fillId="0" borderId="0" xfId="0" applyNumberFormat="1" applyFill="1"/>
    <xf numFmtId="4" fontId="4" fillId="2" borderId="1" xfId="0" applyNumberFormat="1" applyFont="1" applyFill="1" applyBorder="1" applyAlignment="1">
      <alignment horizontal="center" vertical="center" wrapText="1"/>
    </xf>
    <xf numFmtId="4" fontId="0" fillId="0" borderId="0" xfId="0" applyNumberFormat="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8" fillId="3" borderId="1" xfId="0" applyFont="1" applyFill="1" applyBorder="1" applyAlignment="1">
      <alignment vertical="center"/>
    </xf>
    <xf numFmtId="4" fontId="8" fillId="3" borderId="1" xfId="0" applyNumberFormat="1" applyFont="1" applyFill="1" applyBorder="1" applyAlignment="1">
      <alignment horizontal="right" vertical="center"/>
    </xf>
    <xf numFmtId="0" fontId="4" fillId="0" borderId="1" xfId="0" applyFont="1" applyBorder="1" applyAlignment="1">
      <alignment vertical="center"/>
    </xf>
    <xf numFmtId="4" fontId="8" fillId="0" borderId="1" xfId="0" applyNumberFormat="1" applyFont="1" applyBorder="1" applyAlignment="1">
      <alignment horizontal="right" vertical="center"/>
    </xf>
    <xf numFmtId="4" fontId="4" fillId="0" borderId="1" xfId="0" applyNumberFormat="1" applyFont="1" applyBorder="1" applyAlignment="1">
      <alignment horizontal="right" vertical="center"/>
    </xf>
    <xf numFmtId="0" fontId="8" fillId="3" borderId="1" xfId="0" applyFont="1" applyFill="1" applyBorder="1" applyAlignment="1">
      <alignment vertical="center" wrapText="1"/>
    </xf>
    <xf numFmtId="4" fontId="8" fillId="3" borderId="1" xfId="0" applyNumberFormat="1" applyFont="1" applyFill="1" applyBorder="1" applyAlignment="1">
      <alignment horizontal="right" vertical="center" wrapText="1"/>
    </xf>
    <xf numFmtId="0" fontId="4" fillId="3" borderId="1" xfId="0" applyFont="1" applyFill="1" applyBorder="1" applyAlignment="1">
      <alignment vertical="center"/>
    </xf>
    <xf numFmtId="0" fontId="6" fillId="0" borderId="1" xfId="0" applyFont="1" applyBorder="1" applyAlignment="1">
      <alignment vertical="center"/>
    </xf>
    <xf numFmtId="4" fontId="6" fillId="0" borderId="1" xfId="0" applyNumberFormat="1" applyFont="1" applyBorder="1" applyAlignment="1">
      <alignment horizontal="right" vertical="center"/>
    </xf>
    <xf numFmtId="4" fontId="6" fillId="4" borderId="1" xfId="0" applyNumberFormat="1" applyFont="1" applyFill="1" applyBorder="1" applyAlignment="1">
      <alignment horizontal="right" vertical="center"/>
    </xf>
    <xf numFmtId="0" fontId="6" fillId="4" borderId="1" xfId="0" applyFont="1" applyFill="1" applyBorder="1" applyAlignment="1">
      <alignment vertical="center"/>
    </xf>
    <xf numFmtId="0" fontId="8" fillId="5" borderId="1" xfId="0" applyFont="1" applyFill="1" applyBorder="1" applyAlignment="1">
      <alignment vertical="center"/>
    </xf>
    <xf numFmtId="4" fontId="8" fillId="5" borderId="1" xfId="0" applyNumberFormat="1" applyFont="1" applyFill="1" applyBorder="1" applyAlignment="1">
      <alignment horizontal="right" vertical="center"/>
    </xf>
    <xf numFmtId="0" fontId="6" fillId="3" borderId="1" xfId="0" applyFont="1" applyFill="1" applyBorder="1" applyAlignment="1">
      <alignment vertical="center"/>
    </xf>
    <xf numFmtId="4" fontId="6" fillId="3" borderId="1" xfId="0" applyNumberFormat="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1" xfId="0" applyFont="1" applyBorder="1" applyAlignment="1">
      <alignment horizontal="left" vertical="center"/>
    </xf>
    <xf numFmtId="0" fontId="4" fillId="3" borderId="1" xfId="0" applyFont="1" applyFill="1" applyBorder="1" applyAlignment="1">
      <alignment horizontal="left" vertical="center"/>
    </xf>
    <xf numFmtId="4" fontId="4" fillId="3" borderId="1" xfId="0" applyNumberFormat="1" applyFont="1" applyFill="1" applyBorder="1" applyAlignment="1">
      <alignment horizontal="right" vertical="center"/>
    </xf>
    <xf numFmtId="0" fontId="10" fillId="0" borderId="1" xfId="0" applyFont="1" applyBorder="1" applyAlignment="1">
      <alignment horizontal="left" vertical="center"/>
    </xf>
    <xf numFmtId="4" fontId="10" fillId="4" borderId="1" xfId="0" applyNumberFormat="1" applyFont="1" applyFill="1" applyBorder="1" applyAlignment="1">
      <alignment horizontal="right" vertical="center"/>
    </xf>
    <xf numFmtId="4" fontId="10" fillId="0" borderId="1" xfId="0" applyNumberFormat="1" applyFont="1" applyBorder="1" applyAlignment="1">
      <alignment horizontal="right" vertical="center"/>
    </xf>
    <xf numFmtId="0" fontId="10" fillId="0" borderId="1" xfId="0" applyFont="1" applyFill="1" applyBorder="1" applyAlignment="1">
      <alignment horizontal="left" vertical="center"/>
    </xf>
    <xf numFmtId="4" fontId="10"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4" fontId="6" fillId="0" borderId="1" xfId="0" applyNumberFormat="1" applyFont="1" applyFill="1" applyBorder="1" applyAlignment="1">
      <alignment horizontal="right" vertical="center"/>
    </xf>
    <xf numFmtId="4" fontId="4" fillId="5" borderId="1" xfId="0" applyNumberFormat="1" applyFont="1" applyFill="1" applyBorder="1" applyAlignment="1">
      <alignment horizontal="right" vertical="center"/>
    </xf>
    <xf numFmtId="0" fontId="10" fillId="3" borderId="1" xfId="0" applyFont="1" applyFill="1" applyBorder="1" applyAlignment="1">
      <alignment horizontal="left" vertical="center"/>
    </xf>
    <xf numFmtId="4" fontId="10" fillId="3" borderId="1" xfId="0" applyNumberFormat="1" applyFont="1" applyFill="1" applyBorder="1" applyAlignment="1">
      <alignment horizontal="right" vertical="center"/>
    </xf>
    <xf numFmtId="0" fontId="8" fillId="3" borderId="1" xfId="0" applyFont="1" applyFill="1" applyBorder="1" applyAlignment="1">
      <alignment horizontal="left" vertical="center"/>
    </xf>
    <xf numFmtId="0" fontId="4" fillId="0" borderId="1" xfId="0" applyFont="1" applyBorder="1" applyAlignment="1">
      <alignment horizontal="left" vertical="center"/>
    </xf>
    <xf numFmtId="0" fontId="12"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H10" sqref="H10"/>
    </sheetView>
  </sheetViews>
  <sheetFormatPr defaultRowHeight="14.4" x14ac:dyDescent="0.3"/>
  <cols>
    <col min="1" max="1" width="48.33203125" customWidth="1"/>
    <col min="2" max="2" width="14.6640625" customWidth="1"/>
    <col min="3" max="3" width="14.6640625" style="1" customWidth="1"/>
    <col min="4" max="4" width="5.5546875" style="1" customWidth="1"/>
    <col min="5" max="5" width="9.109375" style="1" customWidth="1"/>
    <col min="6" max="6" width="12.6640625" style="1" customWidth="1"/>
    <col min="7" max="7" width="12" customWidth="1"/>
    <col min="8" max="8" width="10.109375" bestFit="1" customWidth="1"/>
    <col min="9" max="9" width="13.33203125" bestFit="1" customWidth="1"/>
  </cols>
  <sheetData>
    <row r="1" spans="1:14" ht="15" x14ac:dyDescent="0.25">
      <c r="C1" s="22"/>
      <c r="D1" s="22"/>
    </row>
    <row r="2" spans="1:14" ht="23.1" customHeight="1" x14ac:dyDescent="0.3">
      <c r="A2" s="23" t="s">
        <v>0</v>
      </c>
      <c r="B2" s="23"/>
      <c r="C2" s="24" t="s">
        <v>31</v>
      </c>
      <c r="D2" s="24"/>
      <c r="E2" s="25" t="s">
        <v>34</v>
      </c>
      <c r="F2" s="26"/>
      <c r="G2" s="25" t="s">
        <v>1</v>
      </c>
    </row>
    <row r="3" spans="1:14" ht="23.1" customHeight="1" x14ac:dyDescent="0.3">
      <c r="A3" s="23"/>
      <c r="B3" s="23"/>
      <c r="C3" s="24"/>
      <c r="D3" s="24"/>
      <c r="E3" s="26"/>
      <c r="F3" s="26"/>
      <c r="G3" s="26"/>
    </row>
    <row r="4" spans="1:14" ht="30" customHeight="1" x14ac:dyDescent="0.3">
      <c r="A4" s="27" t="s">
        <v>2</v>
      </c>
      <c r="B4" s="27"/>
      <c r="C4" s="28">
        <f>C5+C6+C10+C13</f>
        <v>201235000</v>
      </c>
      <c r="D4" s="28"/>
      <c r="E4" s="28">
        <f>E5+E6+E10+E13</f>
        <v>128245772.98</v>
      </c>
      <c r="F4" s="28"/>
      <c r="G4" s="9">
        <f>E4/C4</f>
        <v>0.63729357706164436</v>
      </c>
    </row>
    <row r="5" spans="1:14" ht="30" customHeight="1" x14ac:dyDescent="0.3">
      <c r="A5" s="29" t="s">
        <v>3</v>
      </c>
      <c r="B5" s="29"/>
      <c r="C5" s="31">
        <v>18000000</v>
      </c>
      <c r="D5" s="31"/>
      <c r="E5" s="31">
        <v>0</v>
      </c>
      <c r="F5" s="31"/>
      <c r="G5" s="10">
        <f t="shared" ref="G5:G15" si="0">E5/C5</f>
        <v>0</v>
      </c>
    </row>
    <row r="6" spans="1:14" ht="30" customHeight="1" x14ac:dyDescent="0.3">
      <c r="A6" s="32" t="s">
        <v>4</v>
      </c>
      <c r="B6" s="32"/>
      <c r="C6" s="33">
        <f>C7+C8+C9</f>
        <v>10748013.32</v>
      </c>
      <c r="D6" s="33"/>
      <c r="E6" s="33">
        <f t="shared" ref="E6" si="1">E7+E8+E9</f>
        <v>2632208.65</v>
      </c>
      <c r="F6" s="33"/>
      <c r="G6" s="9">
        <f t="shared" si="0"/>
        <v>0.24490187829428553</v>
      </c>
    </row>
    <row r="7" spans="1:14" ht="30" customHeight="1" x14ac:dyDescent="0.3">
      <c r="A7" s="29" t="s">
        <v>5</v>
      </c>
      <c r="B7" s="29"/>
      <c r="C7" s="30">
        <v>2179225.69</v>
      </c>
      <c r="D7" s="30"/>
      <c r="E7" s="30">
        <v>2179225.69</v>
      </c>
      <c r="F7" s="30"/>
      <c r="G7" s="9">
        <f t="shared" si="0"/>
        <v>1</v>
      </c>
    </row>
    <row r="8" spans="1:14" ht="30" customHeight="1" x14ac:dyDescent="0.3">
      <c r="A8" s="34" t="s">
        <v>6</v>
      </c>
      <c r="B8" s="34"/>
      <c r="C8" s="28">
        <v>8420845</v>
      </c>
      <c r="D8" s="28"/>
      <c r="E8" s="28">
        <v>392875.92</v>
      </c>
      <c r="F8" s="28"/>
      <c r="G8" s="9">
        <f t="shared" si="0"/>
        <v>4.6655165841432776E-2</v>
      </c>
    </row>
    <row r="9" spans="1:14" ht="30" customHeight="1" x14ac:dyDescent="0.3">
      <c r="A9" s="29" t="s">
        <v>7</v>
      </c>
      <c r="B9" s="29"/>
      <c r="C9" s="30">
        <v>147942.63</v>
      </c>
      <c r="D9" s="30"/>
      <c r="E9" s="30">
        <v>60107.040000000001</v>
      </c>
      <c r="F9" s="30"/>
      <c r="G9" s="9">
        <f t="shared" si="0"/>
        <v>0.40628613943121061</v>
      </c>
    </row>
    <row r="10" spans="1:14" ht="30" customHeight="1" x14ac:dyDescent="0.3">
      <c r="A10" s="34" t="s">
        <v>8</v>
      </c>
      <c r="B10" s="34"/>
      <c r="C10" s="28">
        <f>C11+C12</f>
        <v>10000</v>
      </c>
      <c r="D10" s="28"/>
      <c r="E10" s="28">
        <f>E11+E12</f>
        <v>9650417.3600000013</v>
      </c>
      <c r="F10" s="28"/>
      <c r="G10" s="9">
        <f t="shared" si="0"/>
        <v>965.04173600000013</v>
      </c>
    </row>
    <row r="11" spans="1:14" ht="30" customHeight="1" x14ac:dyDescent="0.3">
      <c r="A11" s="35" t="s">
        <v>9</v>
      </c>
      <c r="B11" s="35"/>
      <c r="C11" s="36">
        <v>0</v>
      </c>
      <c r="D11" s="36"/>
      <c r="E11" s="37">
        <v>364394.8</v>
      </c>
      <c r="F11" s="37"/>
      <c r="G11" s="11" t="s">
        <v>33</v>
      </c>
    </row>
    <row r="12" spans="1:14" ht="30" customHeight="1" x14ac:dyDescent="0.3">
      <c r="A12" s="38" t="s">
        <v>10</v>
      </c>
      <c r="B12" s="38"/>
      <c r="C12" s="37">
        <v>10000</v>
      </c>
      <c r="D12" s="37"/>
      <c r="E12" s="37">
        <f>166.81+9285855.75</f>
        <v>9286022.5600000005</v>
      </c>
      <c r="F12" s="37"/>
      <c r="G12" s="11">
        <f t="shared" si="0"/>
        <v>928.60225600000001</v>
      </c>
    </row>
    <row r="13" spans="1:14" ht="30" customHeight="1" x14ac:dyDescent="0.3">
      <c r="A13" s="39" t="s">
        <v>11</v>
      </c>
      <c r="B13" s="39"/>
      <c r="C13" s="40">
        <f>C14+C15+C16</f>
        <v>172476986.68000001</v>
      </c>
      <c r="D13" s="40"/>
      <c r="E13" s="40">
        <f t="shared" ref="E13" si="2">E14+E15+E16</f>
        <v>115963146.97</v>
      </c>
      <c r="F13" s="40"/>
      <c r="G13" s="13">
        <f t="shared" si="0"/>
        <v>0.67233982458859132</v>
      </c>
      <c r="H13" s="4"/>
      <c r="I13" s="5"/>
    </row>
    <row r="14" spans="1:14" ht="30" customHeight="1" x14ac:dyDescent="0.3">
      <c r="A14" s="41" t="s">
        <v>12</v>
      </c>
      <c r="B14" s="41"/>
      <c r="C14" s="42">
        <v>146273654.09999999</v>
      </c>
      <c r="D14" s="42"/>
      <c r="E14" s="42">
        <v>110326854.87</v>
      </c>
      <c r="F14" s="42"/>
      <c r="G14" s="12">
        <f t="shared" si="0"/>
        <v>0.7542496668236307</v>
      </c>
      <c r="H14" s="4"/>
      <c r="I14" s="5"/>
    </row>
    <row r="15" spans="1:14" ht="30" customHeight="1" x14ac:dyDescent="0.3">
      <c r="A15" s="35" t="s">
        <v>13</v>
      </c>
      <c r="B15" s="35"/>
      <c r="C15" s="36">
        <v>26203332.579999998</v>
      </c>
      <c r="D15" s="36"/>
      <c r="E15" s="36">
        <v>5636292.0999999996</v>
      </c>
      <c r="F15" s="36"/>
      <c r="G15" s="12">
        <f t="shared" si="0"/>
        <v>0.2150982926615207</v>
      </c>
      <c r="H15" s="4"/>
      <c r="I15" s="5"/>
    </row>
    <row r="16" spans="1:14" ht="30" customHeight="1" x14ac:dyDescent="0.3">
      <c r="A16" s="27" t="s">
        <v>14</v>
      </c>
      <c r="B16" s="27"/>
      <c r="C16" s="28">
        <v>0</v>
      </c>
      <c r="D16" s="28"/>
      <c r="E16" s="28">
        <v>0</v>
      </c>
      <c r="F16" s="28"/>
      <c r="G16" s="9">
        <v>0</v>
      </c>
      <c r="H16" s="6"/>
      <c r="I16" s="7"/>
      <c r="J16" s="8"/>
      <c r="K16" s="8"/>
      <c r="L16" s="8"/>
      <c r="M16" s="8"/>
      <c r="N16" s="8"/>
    </row>
    <row r="17" spans="1:14" ht="30" customHeight="1" x14ac:dyDescent="0.3">
      <c r="A17" s="43" t="s">
        <v>36</v>
      </c>
      <c r="B17" s="44"/>
      <c r="C17" s="44"/>
      <c r="D17" s="44"/>
      <c r="E17" s="44"/>
      <c r="F17" s="44"/>
      <c r="G17" s="45"/>
      <c r="H17" s="8"/>
      <c r="I17" s="8"/>
      <c r="J17" s="8"/>
      <c r="K17" s="8"/>
      <c r="L17" s="8"/>
      <c r="M17" s="8"/>
      <c r="N17" s="8"/>
    </row>
    <row r="18" spans="1:14" ht="45.9" customHeight="1" x14ac:dyDescent="0.3">
      <c r="A18" s="46" t="s">
        <v>0</v>
      </c>
      <c r="B18" s="46"/>
      <c r="C18" s="46" t="s">
        <v>32</v>
      </c>
      <c r="D18" s="46"/>
      <c r="E18" s="47" t="s">
        <v>35</v>
      </c>
      <c r="F18" s="47"/>
      <c r="G18" s="21" t="s">
        <v>1</v>
      </c>
    </row>
    <row r="19" spans="1:14" ht="30" customHeight="1" x14ac:dyDescent="0.3">
      <c r="A19" s="48" t="s">
        <v>15</v>
      </c>
      <c r="B19" s="49"/>
      <c r="C19" s="28">
        <f>C20+C29</f>
        <v>201235000</v>
      </c>
      <c r="D19" s="28"/>
      <c r="E19" s="28">
        <f>E20+E29</f>
        <v>38218376.960000001</v>
      </c>
      <c r="F19" s="28"/>
      <c r="G19" s="2">
        <f>E19/C19</f>
        <v>0.18991913414664446</v>
      </c>
    </row>
    <row r="20" spans="1:14" ht="30" customHeight="1" x14ac:dyDescent="0.3">
      <c r="A20" s="50" t="s">
        <v>16</v>
      </c>
      <c r="B20" s="50"/>
      <c r="C20" s="30">
        <f>C21+C25+C26+C27+C28</f>
        <v>35598698.200000003</v>
      </c>
      <c r="D20" s="30"/>
      <c r="E20" s="30">
        <f>E21+E25+E26+E27+E28</f>
        <v>11970534.549999999</v>
      </c>
      <c r="F20" s="30"/>
      <c r="G20" s="2">
        <f t="shared" ref="G20:G35" si="3">E20/C20</f>
        <v>0.33626326678428925</v>
      </c>
    </row>
    <row r="21" spans="1:14" ht="30" customHeight="1" x14ac:dyDescent="0.3">
      <c r="A21" s="51" t="s">
        <v>17</v>
      </c>
      <c r="B21" s="51"/>
      <c r="C21" s="52">
        <f>C22+C23+C24</f>
        <v>29686198.199999999</v>
      </c>
      <c r="D21" s="52"/>
      <c r="E21" s="52">
        <f>E22+E23+E24</f>
        <v>11244997.529999999</v>
      </c>
      <c r="F21" s="52"/>
      <c r="G21" s="3">
        <f t="shared" si="3"/>
        <v>0.37879547438984623</v>
      </c>
    </row>
    <row r="22" spans="1:14" ht="30" customHeight="1" x14ac:dyDescent="0.3">
      <c r="A22" s="53" t="s">
        <v>18</v>
      </c>
      <c r="B22" s="53"/>
      <c r="C22" s="54">
        <v>16350000</v>
      </c>
      <c r="D22" s="54"/>
      <c r="E22" s="55">
        <f>8063162.14+1684197.05</f>
        <v>9747359.1899999995</v>
      </c>
      <c r="F22" s="55"/>
      <c r="G22" s="14">
        <f t="shared" si="3"/>
        <v>0.59616875779816514</v>
      </c>
    </row>
    <row r="23" spans="1:14" s="16" customFormat="1" ht="30" customHeight="1" x14ac:dyDescent="0.3">
      <c r="A23" s="56" t="s">
        <v>19</v>
      </c>
      <c r="B23" s="56"/>
      <c r="C23" s="57">
        <v>11557500</v>
      </c>
      <c r="D23" s="57"/>
      <c r="E23" s="54">
        <v>1497638.34</v>
      </c>
      <c r="F23" s="54"/>
      <c r="G23" s="15">
        <f t="shared" si="3"/>
        <v>0.12958151330304998</v>
      </c>
      <c r="I23" s="20"/>
    </row>
    <row r="24" spans="1:14" s="16" customFormat="1" ht="30" customHeight="1" x14ac:dyDescent="0.3">
      <c r="A24" s="58" t="s">
        <v>20</v>
      </c>
      <c r="B24" s="58"/>
      <c r="C24" s="59">
        <v>1778698.2</v>
      </c>
      <c r="D24" s="59"/>
      <c r="E24" s="59">
        <v>0</v>
      </c>
      <c r="F24" s="59"/>
      <c r="G24" s="17">
        <f t="shared" si="3"/>
        <v>0</v>
      </c>
    </row>
    <row r="25" spans="1:14" ht="30" customHeight="1" x14ac:dyDescent="0.3">
      <c r="A25" s="51" t="s">
        <v>21</v>
      </c>
      <c r="B25" s="51"/>
      <c r="C25" s="60">
        <v>50000</v>
      </c>
      <c r="D25" s="60"/>
      <c r="E25" s="52">
        <v>19801.75</v>
      </c>
      <c r="F25" s="52"/>
      <c r="G25" s="3">
        <f t="shared" si="3"/>
        <v>0.39603500000000003</v>
      </c>
    </row>
    <row r="26" spans="1:14" ht="30" customHeight="1" x14ac:dyDescent="0.3">
      <c r="A26" s="51" t="s">
        <v>22</v>
      </c>
      <c r="B26" s="51"/>
      <c r="C26" s="60">
        <v>1240000</v>
      </c>
      <c r="D26" s="60"/>
      <c r="E26" s="52">
        <v>113018.19</v>
      </c>
      <c r="F26" s="52"/>
      <c r="G26" s="3">
        <f t="shared" si="3"/>
        <v>9.1143701612903222E-2</v>
      </c>
      <c r="H26" s="1"/>
    </row>
    <row r="27" spans="1:14" ht="30" customHeight="1" x14ac:dyDescent="0.3">
      <c r="A27" s="51" t="s">
        <v>23</v>
      </c>
      <c r="B27" s="51"/>
      <c r="C27" s="60">
        <v>2025000</v>
      </c>
      <c r="D27" s="60"/>
      <c r="E27" s="52">
        <v>151486.24</v>
      </c>
      <c r="F27" s="52"/>
      <c r="G27" s="3">
        <f t="shared" si="3"/>
        <v>7.4808019753086416E-2</v>
      </c>
    </row>
    <row r="28" spans="1:14" ht="30" customHeight="1" x14ac:dyDescent="0.3">
      <c r="A28" s="51" t="s">
        <v>24</v>
      </c>
      <c r="B28" s="51"/>
      <c r="C28" s="60">
        <v>2597500</v>
      </c>
      <c r="D28" s="60"/>
      <c r="E28" s="52">
        <v>441230.84</v>
      </c>
      <c r="F28" s="52"/>
      <c r="G28" s="3">
        <f t="shared" si="3"/>
        <v>0.16986750336862369</v>
      </c>
    </row>
    <row r="29" spans="1:14" ht="30" customHeight="1" x14ac:dyDescent="0.3">
      <c r="A29" s="63" t="s">
        <v>25</v>
      </c>
      <c r="B29" s="63"/>
      <c r="C29" s="28">
        <f>C30+C32+C34</f>
        <v>165636301.79999998</v>
      </c>
      <c r="D29" s="28"/>
      <c r="E29" s="28">
        <f>E30+E32+E34</f>
        <v>26247842.41</v>
      </c>
      <c r="F29" s="28"/>
      <c r="G29" s="2">
        <f t="shared" si="3"/>
        <v>0.15846672574043189</v>
      </c>
    </row>
    <row r="30" spans="1:14" ht="30" customHeight="1" x14ac:dyDescent="0.3">
      <c r="A30" s="64" t="s">
        <v>26</v>
      </c>
      <c r="B30" s="64"/>
      <c r="C30" s="31">
        <f>C31</f>
        <v>162521218.78</v>
      </c>
      <c r="D30" s="31"/>
      <c r="E30" s="31">
        <f>E31</f>
        <v>25769856.809999999</v>
      </c>
      <c r="F30" s="31"/>
      <c r="G30" s="3">
        <f t="shared" si="3"/>
        <v>0.15856302951360379</v>
      </c>
    </row>
    <row r="31" spans="1:14" ht="30" customHeight="1" x14ac:dyDescent="0.3">
      <c r="A31" s="61" t="s">
        <v>37</v>
      </c>
      <c r="B31" s="61"/>
      <c r="C31" s="62">
        <v>162521218.78</v>
      </c>
      <c r="D31" s="62"/>
      <c r="E31" s="62">
        <v>25769856.809999999</v>
      </c>
      <c r="F31" s="62"/>
      <c r="G31" s="14">
        <f t="shared" si="3"/>
        <v>0.15856302951360379</v>
      </c>
    </row>
    <row r="32" spans="1:14" ht="30" customHeight="1" x14ac:dyDescent="0.3">
      <c r="A32" s="64" t="s">
        <v>27</v>
      </c>
      <c r="B32" s="64"/>
      <c r="C32" s="31">
        <f>C33</f>
        <v>1787091.89</v>
      </c>
      <c r="D32" s="31"/>
      <c r="E32" s="31">
        <f>E33</f>
        <v>477985.6</v>
      </c>
      <c r="F32" s="31"/>
      <c r="G32" s="3">
        <f t="shared" si="3"/>
        <v>0.26746559741816073</v>
      </c>
    </row>
    <row r="33" spans="1:7" ht="30" customHeight="1" x14ac:dyDescent="0.3">
      <c r="A33" s="61" t="s">
        <v>30</v>
      </c>
      <c r="B33" s="61"/>
      <c r="C33" s="62">
        <v>1787091.89</v>
      </c>
      <c r="D33" s="62"/>
      <c r="E33" s="62">
        <v>477985.6</v>
      </c>
      <c r="F33" s="62"/>
      <c r="G33" s="14">
        <f t="shared" si="3"/>
        <v>0.26746559741816073</v>
      </c>
    </row>
    <row r="34" spans="1:7" s="19" customFormat="1" ht="28.5" customHeight="1" x14ac:dyDescent="0.3">
      <c r="A34" s="64" t="s">
        <v>28</v>
      </c>
      <c r="B34" s="64"/>
      <c r="C34" s="31">
        <f>C35</f>
        <v>1327991.1299999999</v>
      </c>
      <c r="D34" s="31"/>
      <c r="E34" s="31">
        <f>E35</f>
        <v>0</v>
      </c>
      <c r="F34" s="31"/>
      <c r="G34" s="3">
        <f t="shared" si="3"/>
        <v>0</v>
      </c>
    </row>
    <row r="35" spans="1:7" s="18" customFormat="1" ht="27" customHeight="1" x14ac:dyDescent="0.25">
      <c r="A35" s="61" t="s">
        <v>29</v>
      </c>
      <c r="B35" s="61"/>
      <c r="C35" s="62">
        <v>1327991.1299999999</v>
      </c>
      <c r="D35" s="62"/>
      <c r="E35" s="62">
        <v>0</v>
      </c>
      <c r="F35" s="62"/>
      <c r="G35" s="14">
        <f t="shared" si="3"/>
        <v>0</v>
      </c>
    </row>
    <row r="36" spans="1:7" ht="28.2" customHeight="1" x14ac:dyDescent="0.3">
      <c r="A36" s="65" t="s">
        <v>38</v>
      </c>
      <c r="B36" s="65"/>
      <c r="C36" s="65"/>
      <c r="D36" s="65"/>
      <c r="E36" s="65"/>
      <c r="F36" s="65"/>
      <c r="G36" s="65"/>
    </row>
  </sheetData>
  <mergeCells count="100">
    <mergeCell ref="A36:G36"/>
    <mergeCell ref="A34:B34"/>
    <mergeCell ref="C34:D34"/>
    <mergeCell ref="E34:F34"/>
    <mergeCell ref="A35:B35"/>
    <mergeCell ref="C35:D35"/>
    <mergeCell ref="E35:F35"/>
    <mergeCell ref="A33:B33"/>
    <mergeCell ref="C33:D33"/>
    <mergeCell ref="E33:F33"/>
    <mergeCell ref="A29:B29"/>
    <mergeCell ref="C29:D29"/>
    <mergeCell ref="E29:F29"/>
    <mergeCell ref="A30:B30"/>
    <mergeCell ref="C30:D30"/>
    <mergeCell ref="E30:F30"/>
    <mergeCell ref="A31:B31"/>
    <mergeCell ref="C31:D31"/>
    <mergeCell ref="E31:F31"/>
    <mergeCell ref="A32:B32"/>
    <mergeCell ref="C32:D32"/>
    <mergeCell ref="E32:F32"/>
    <mergeCell ref="A27:B27"/>
    <mergeCell ref="C27:D27"/>
    <mergeCell ref="E27:F27"/>
    <mergeCell ref="A28:B28"/>
    <mergeCell ref="C28:D28"/>
    <mergeCell ref="E28:F28"/>
    <mergeCell ref="A25:B25"/>
    <mergeCell ref="C25:D25"/>
    <mergeCell ref="E25:F25"/>
    <mergeCell ref="A26:B26"/>
    <mergeCell ref="C26:D26"/>
    <mergeCell ref="E26:F26"/>
    <mergeCell ref="A23:B23"/>
    <mergeCell ref="C23:D23"/>
    <mergeCell ref="E23:F23"/>
    <mergeCell ref="A24:B24"/>
    <mergeCell ref="C24:D24"/>
    <mergeCell ref="E24:F24"/>
    <mergeCell ref="A21:B21"/>
    <mergeCell ref="C21:D21"/>
    <mergeCell ref="E21:F21"/>
    <mergeCell ref="A22:B22"/>
    <mergeCell ref="C22:D22"/>
    <mergeCell ref="E22:F22"/>
    <mergeCell ref="A19:B19"/>
    <mergeCell ref="C19:D19"/>
    <mergeCell ref="E19:F19"/>
    <mergeCell ref="A20:B20"/>
    <mergeCell ref="C20:D20"/>
    <mergeCell ref="E20:F20"/>
    <mergeCell ref="A16:B16"/>
    <mergeCell ref="C16:D16"/>
    <mergeCell ref="E16:F16"/>
    <mergeCell ref="A17:G17"/>
    <mergeCell ref="A18:B18"/>
    <mergeCell ref="C18:D18"/>
    <mergeCell ref="E18:F18"/>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4:B4"/>
    <mergeCell ref="C4:D4"/>
    <mergeCell ref="E4:F4"/>
    <mergeCell ref="A7:B7"/>
    <mergeCell ref="C7:D7"/>
    <mergeCell ref="E7:F7"/>
    <mergeCell ref="A5:B5"/>
    <mergeCell ref="C5:D5"/>
    <mergeCell ref="E5:F5"/>
    <mergeCell ref="A6:B6"/>
    <mergeCell ref="C6:D6"/>
    <mergeCell ref="E6:F6"/>
    <mergeCell ref="C1:D1"/>
    <mergeCell ref="A2:B3"/>
    <mergeCell ref="C2:D3"/>
    <mergeCell ref="E2:F3"/>
    <mergeCell ref="G2:G3"/>
  </mergeCells>
  <pageMargins left="0.70866141732283472"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Sema TAY</dc:creator>
  <cp:lastModifiedBy>Sema TAY</cp:lastModifiedBy>
  <cp:lastPrinted>2019-06-28T07:28:30Z</cp:lastPrinted>
  <dcterms:created xsi:type="dcterms:W3CDTF">2019-04-01T06:20:19Z</dcterms:created>
  <dcterms:modified xsi:type="dcterms:W3CDTF">2021-10-01T11:03:27Z</dcterms:modified>
</cp:coreProperties>
</file>